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2520" windowWidth="24320" windowHeight="13340" tabRatio="500" activeTab="1"/>
  </bookViews>
  <sheets>
    <sheet name="1 - Scenarii" sheetId="1" r:id="rId1"/>
    <sheet name="2 - Vierge" sheetId="2" r:id="rId2"/>
  </sheets>
  <definedNames/>
  <calcPr fullCalcOnLoad="1"/>
</workbook>
</file>

<file path=xl/sharedStrings.xml><?xml version="1.0" encoding="utf-8"?>
<sst xmlns="http://schemas.openxmlformats.org/spreadsheetml/2006/main" count="179" uniqueCount="45">
  <si>
    <t>Equipements</t>
  </si>
  <si>
    <t>Lecteur DVD</t>
  </si>
  <si>
    <t>Home cinema</t>
  </si>
  <si>
    <t>Box TV internet</t>
  </si>
  <si>
    <t>kWh</t>
  </si>
  <si>
    <t>Console de jeux</t>
  </si>
  <si>
    <t>Imprimante</t>
  </si>
  <si>
    <t>Informatique</t>
  </si>
  <si>
    <t>Puissance (watt)</t>
  </si>
  <si>
    <t>Temps d'utilisation quotidien (h/j)</t>
  </si>
  <si>
    <t>En fonctionnement</t>
  </si>
  <si>
    <t>En veille</t>
  </si>
  <si>
    <t>Consommations quotidiennes    kWh/j</t>
  </si>
  <si>
    <t>TV LCD LED 61 cm classe A +</t>
  </si>
  <si>
    <t>TV LCD LED 66 cm classe C</t>
  </si>
  <si>
    <t>TV LCD LED 82 cm classe A +</t>
  </si>
  <si>
    <t>TV LCD LED 82 cm classe D</t>
  </si>
  <si>
    <t>TV LCD LED 117 cm classe A +</t>
  </si>
  <si>
    <t>TV Plasma 150 cm classe C</t>
  </si>
  <si>
    <t>Décodeur</t>
  </si>
  <si>
    <t>Ecran LCD 18 "</t>
  </si>
  <si>
    <t>Ecran LCD 22 "</t>
  </si>
  <si>
    <t>Ecran LCD 24 "</t>
  </si>
  <si>
    <t>Note book 9-11 "</t>
  </si>
  <si>
    <t>Ultraportable 13-15"</t>
  </si>
  <si>
    <t>Ultraportable 15-17"</t>
  </si>
  <si>
    <t>Unité centrale économique</t>
  </si>
  <si>
    <t>Unité centrale multimédia</t>
  </si>
  <si>
    <t>Profil 1: suréquipé</t>
  </si>
  <si>
    <t>Profil 2 : famille</t>
  </si>
  <si>
    <t>Profil 3 : moderne</t>
  </si>
  <si>
    <t>TV</t>
  </si>
  <si>
    <t>Annexes</t>
  </si>
  <si>
    <t>Scénario 1 : Usage normal</t>
  </si>
  <si>
    <t>TOTAL Consommations journalières</t>
  </si>
  <si>
    <t>Scénario 3 : usage intensif</t>
  </si>
  <si>
    <t>Scénario 2 : Usage bureautique</t>
  </si>
  <si>
    <r>
      <t xml:space="preserve">Facture annuelle </t>
    </r>
    <r>
      <rPr>
        <sz val="10"/>
        <rFont val="Verdana"/>
        <family val="0"/>
      </rPr>
      <t>(base 363 j/an)</t>
    </r>
  </si>
  <si>
    <r>
      <t xml:space="preserve">Consommations quotidiennes </t>
    </r>
    <r>
      <rPr>
        <sz val="10"/>
        <rFont val="Verdana"/>
        <family val="0"/>
      </rPr>
      <t>en kWh</t>
    </r>
  </si>
  <si>
    <t>Scénario 2 : Usage fort</t>
  </si>
  <si>
    <t>PROFIL</t>
  </si>
  <si>
    <t>Consommations quotidiennes    Wh/j</t>
  </si>
  <si>
    <r>
      <t xml:space="preserve">Consommations annuelles        </t>
    </r>
    <r>
      <rPr>
        <sz val="10"/>
        <rFont val="Verdana"/>
        <family val="0"/>
      </rPr>
      <t>en kWh (base 363 j/an)</t>
    </r>
  </si>
  <si>
    <t>Votre scénario</t>
  </si>
  <si>
    <t>A l'arrêt</t>
  </si>
</sst>
</file>

<file path=xl/styles.xml><?xml version="1.0" encoding="utf-8"?>
<styleSheet xmlns="http://schemas.openxmlformats.org/spreadsheetml/2006/main">
  <numFmts count="3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,&quot;h/j&quot;"/>
    <numFmt numFmtId="174" formatCode="&quot;h/j&quot;"/>
    <numFmt numFmtId="175" formatCode="0,&quot; h/j&quot;"/>
    <numFmt numFmtId="176" formatCode="\ &quot; h/j&quot;"/>
    <numFmt numFmtId="177" formatCode="0&quot; h/j&quot;"/>
    <numFmt numFmtId="178" formatCode="0.0&quot; h/j&quot;"/>
    <numFmt numFmtId="179" formatCode="0&quot; kWh/an&quot;"/>
    <numFmt numFmtId="180" formatCode="0&quot; W&quot;"/>
    <numFmt numFmtId="181" formatCode="0&quot; équipements&quot;"/>
    <numFmt numFmtId="182" formatCode="0.0&quot; W&quot;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&quot; €&quot;_-;\-* #,##0.0&quot; €&quot;_-;_-* &quot;-&quot;??&quot; €&quot;_-;_-@_-"/>
    <numFmt numFmtId="189" formatCode="_-* #,##0&quot; €&quot;_-;\-* #,##0&quot; €&quot;_-;_-* &quot;-&quot;??&quot; €&quot;_-;_-@_-"/>
    <numFmt numFmtId="190" formatCode="#,##0.00\ &quot;€&quot;"/>
    <numFmt numFmtId="191" formatCode="#,##0.000\ &quot;€&quot;"/>
    <numFmt numFmtId="192" formatCode="#,##0.0\ &quot;€&quot;"/>
    <numFmt numFmtId="193" formatCode="#,##0;[Red]#,##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0"/>
    </font>
    <font>
      <sz val="9"/>
      <color indexed="62"/>
      <name val="Verdana"/>
      <family val="0"/>
    </font>
    <font>
      <b/>
      <sz val="9"/>
      <color indexed="62"/>
      <name val="Verdana"/>
      <family val="0"/>
    </font>
    <font>
      <i/>
      <sz val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9"/>
      <color theme="3" tint="-0.24997000396251678"/>
      <name val="Verdana"/>
      <family val="0"/>
    </font>
    <font>
      <sz val="9"/>
      <color theme="3" tint="-0.24997000396251678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EF53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0" fontId="6" fillId="0" borderId="0" xfId="49" applyFont="1" applyAlignment="1">
      <alignment/>
    </xf>
    <xf numFmtId="170" fontId="6" fillId="0" borderId="10" xfId="49" applyFont="1" applyBorder="1" applyAlignment="1">
      <alignment horizontal="center" textRotation="90" wrapText="1"/>
    </xf>
    <xf numFmtId="0" fontId="26" fillId="0" borderId="10" xfId="49" applyNumberFormat="1" applyFont="1" applyBorder="1" applyAlignment="1">
      <alignment horizontal="center" vertical="center"/>
    </xf>
    <xf numFmtId="0" fontId="26" fillId="33" borderId="10" xfId="49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0" fontId="6" fillId="0" borderId="14" xfId="49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26" fillId="0" borderId="20" xfId="49" applyNumberFormat="1" applyFont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170" fontId="6" fillId="0" borderId="24" xfId="49" applyFont="1" applyBorder="1" applyAlignment="1">
      <alignment horizontal="center" textRotation="90" wrapText="1"/>
    </xf>
    <xf numFmtId="170" fontId="6" fillId="0" borderId="25" xfId="49" applyFont="1" applyBorder="1" applyAlignment="1">
      <alignment horizontal="center" textRotation="90" wrapText="1"/>
    </xf>
    <xf numFmtId="0" fontId="26" fillId="33" borderId="25" xfId="49" applyNumberFormat="1" applyFont="1" applyFill="1" applyBorder="1" applyAlignment="1">
      <alignment horizontal="center" vertical="center"/>
    </xf>
    <xf numFmtId="0" fontId="26" fillId="0" borderId="25" xfId="49" applyNumberFormat="1" applyFont="1" applyBorder="1" applyAlignment="1">
      <alignment horizontal="center" vertical="center"/>
    </xf>
    <xf numFmtId="0" fontId="26" fillId="0" borderId="26" xfId="49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47" fillId="33" borderId="18" xfId="0" applyFont="1" applyFill="1" applyBorder="1" applyAlignment="1">
      <alignment horizontal="center" vertical="center" wrapText="1"/>
    </xf>
    <xf numFmtId="0" fontId="47" fillId="4" borderId="18" xfId="0" applyFont="1" applyFill="1" applyBorder="1" applyAlignment="1">
      <alignment horizontal="center" vertical="center" wrapText="1"/>
    </xf>
    <xf numFmtId="0" fontId="47" fillId="4" borderId="19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/>
    </xf>
    <xf numFmtId="0" fontId="29" fillId="33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24" fillId="0" borderId="18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left"/>
    </xf>
    <xf numFmtId="187" fontId="0" fillId="0" borderId="10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19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187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6" fillId="0" borderId="10" xfId="49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26" fillId="0" borderId="20" xfId="49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25" fillId="0" borderId="40" xfId="0" applyFont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O11" sqref="O11"/>
    </sheetView>
  </sheetViews>
  <sheetFormatPr defaultColWidth="11.00390625" defaultRowHeight="12.75"/>
  <cols>
    <col min="2" max="2" width="25.75390625" style="0" customWidth="1"/>
    <col min="3" max="5" width="4.25390625" style="9" customWidth="1"/>
    <col min="6" max="9" width="13.125" style="0" customWidth="1"/>
    <col min="10" max="12" width="10.625" style="0" customWidth="1"/>
  </cols>
  <sheetData>
    <row r="1" spans="1:12" ht="27.75" customHeight="1">
      <c r="A1" s="13" t="s">
        <v>0</v>
      </c>
      <c r="B1" s="14"/>
      <c r="C1" s="15" t="s">
        <v>28</v>
      </c>
      <c r="D1" s="15" t="s">
        <v>29</v>
      </c>
      <c r="E1" s="35" t="s">
        <v>30</v>
      </c>
      <c r="F1" s="40" t="s">
        <v>33</v>
      </c>
      <c r="G1" s="16"/>
      <c r="H1" s="16"/>
      <c r="I1" s="16"/>
      <c r="J1" s="51" t="s">
        <v>41</v>
      </c>
      <c r="K1" s="52"/>
      <c r="L1" s="53"/>
    </row>
    <row r="2" spans="1:12" ht="12.75" customHeight="1">
      <c r="A2" s="17"/>
      <c r="B2" s="4"/>
      <c r="C2" s="10"/>
      <c r="D2" s="10"/>
      <c r="E2" s="36"/>
      <c r="F2" s="41" t="s">
        <v>10</v>
      </c>
      <c r="G2" s="6"/>
      <c r="H2" s="7" t="s">
        <v>11</v>
      </c>
      <c r="I2" s="45"/>
      <c r="J2" s="54" t="s">
        <v>28</v>
      </c>
      <c r="K2" s="50" t="s">
        <v>29</v>
      </c>
      <c r="L2" s="55" t="s">
        <v>30</v>
      </c>
    </row>
    <row r="3" spans="1:12" s="1" customFormat="1" ht="30" customHeight="1" thickBot="1">
      <c r="A3" s="18"/>
      <c r="B3" s="5"/>
      <c r="C3" s="10"/>
      <c r="D3" s="10"/>
      <c r="E3" s="36"/>
      <c r="F3" s="63" t="s">
        <v>8</v>
      </c>
      <c r="G3" s="24" t="s">
        <v>9</v>
      </c>
      <c r="H3" s="25" t="s">
        <v>8</v>
      </c>
      <c r="I3" s="64" t="s">
        <v>9</v>
      </c>
      <c r="J3" s="65"/>
      <c r="K3" s="66"/>
      <c r="L3" s="67"/>
    </row>
    <row r="4" spans="1:12" s="1" customFormat="1" ht="12.75">
      <c r="A4" s="26" t="s">
        <v>31</v>
      </c>
      <c r="B4" s="3" t="s">
        <v>13</v>
      </c>
      <c r="C4" s="12"/>
      <c r="D4" s="12"/>
      <c r="E4" s="37"/>
      <c r="F4" s="59">
        <v>20</v>
      </c>
      <c r="G4" s="60">
        <v>2</v>
      </c>
      <c r="H4" s="61">
        <v>0.3</v>
      </c>
      <c r="I4" s="62">
        <v>22</v>
      </c>
      <c r="J4" s="68">
        <f>C4*($F4*$G4+$H4*$I4)</f>
        <v>0</v>
      </c>
      <c r="K4" s="68">
        <f>D4*($F4*$G4+$H4*$I4)</f>
        <v>0</v>
      </c>
      <c r="L4" s="69">
        <f>E4*($F4*$G4+$H4*$I4)</f>
        <v>0</v>
      </c>
    </row>
    <row r="5" spans="1:12" s="1" customFormat="1" ht="12.75">
      <c r="A5" s="27"/>
      <c r="B5" s="3" t="s">
        <v>14</v>
      </c>
      <c r="C5" s="12"/>
      <c r="D5" s="12"/>
      <c r="E5" s="37"/>
      <c r="F5" s="42">
        <v>55</v>
      </c>
      <c r="G5" s="32">
        <v>2</v>
      </c>
      <c r="H5" s="29">
        <v>0.2</v>
      </c>
      <c r="I5" s="46">
        <v>22</v>
      </c>
      <c r="J5" s="58">
        <f aca="true" t="shared" si="0" ref="J5:L23">C5*($F5*$G5+$H5*$I5)</f>
        <v>0</v>
      </c>
      <c r="K5" s="58">
        <f t="shared" si="0"/>
        <v>0</v>
      </c>
      <c r="L5" s="70">
        <f t="shared" si="0"/>
        <v>0</v>
      </c>
    </row>
    <row r="6" spans="1:12" s="1" customFormat="1" ht="12.75">
      <c r="A6" s="27"/>
      <c r="B6" s="3" t="s">
        <v>15</v>
      </c>
      <c r="C6" s="12"/>
      <c r="D6" s="12"/>
      <c r="E6" s="37">
        <v>1</v>
      </c>
      <c r="F6" s="42">
        <v>30</v>
      </c>
      <c r="G6" s="32">
        <v>2</v>
      </c>
      <c r="H6" s="29">
        <v>0.3</v>
      </c>
      <c r="I6" s="46">
        <v>22</v>
      </c>
      <c r="J6" s="58">
        <f t="shared" si="0"/>
        <v>0</v>
      </c>
      <c r="K6" s="58">
        <f t="shared" si="0"/>
        <v>0</v>
      </c>
      <c r="L6" s="70">
        <f t="shared" si="0"/>
        <v>66.6</v>
      </c>
    </row>
    <row r="7" spans="1:12" s="1" customFormat="1" ht="12.75">
      <c r="A7" s="27"/>
      <c r="B7" s="3" t="s">
        <v>16</v>
      </c>
      <c r="C7" s="12"/>
      <c r="D7" s="12">
        <v>1</v>
      </c>
      <c r="E7" s="37"/>
      <c r="F7" s="42">
        <v>90</v>
      </c>
      <c r="G7" s="32">
        <v>2</v>
      </c>
      <c r="H7" s="29">
        <v>0.3</v>
      </c>
      <c r="I7" s="46">
        <v>22</v>
      </c>
      <c r="J7" s="58">
        <f t="shared" si="0"/>
        <v>0</v>
      </c>
      <c r="K7" s="58">
        <f t="shared" si="0"/>
        <v>186.6</v>
      </c>
      <c r="L7" s="70">
        <f t="shared" si="0"/>
        <v>0</v>
      </c>
    </row>
    <row r="8" spans="1:12" s="1" customFormat="1" ht="12.75">
      <c r="A8" s="27"/>
      <c r="B8" s="3" t="s">
        <v>17</v>
      </c>
      <c r="C8" s="12"/>
      <c r="D8" s="12"/>
      <c r="E8" s="37"/>
      <c r="F8" s="42">
        <v>51</v>
      </c>
      <c r="G8" s="32">
        <v>2</v>
      </c>
      <c r="H8" s="29">
        <v>0.15</v>
      </c>
      <c r="I8" s="46">
        <v>22</v>
      </c>
      <c r="J8" s="58">
        <f t="shared" si="0"/>
        <v>0</v>
      </c>
      <c r="K8" s="58">
        <f t="shared" si="0"/>
        <v>0</v>
      </c>
      <c r="L8" s="70">
        <f t="shared" si="0"/>
        <v>0</v>
      </c>
    </row>
    <row r="9" spans="1:12" s="1" customFormat="1" ht="12.75">
      <c r="A9" s="28"/>
      <c r="B9" s="3" t="s">
        <v>18</v>
      </c>
      <c r="C9" s="12">
        <v>1</v>
      </c>
      <c r="D9" s="12"/>
      <c r="E9" s="37"/>
      <c r="F9" s="42">
        <v>203</v>
      </c>
      <c r="G9" s="32">
        <v>2</v>
      </c>
      <c r="H9" s="29">
        <v>0.3</v>
      </c>
      <c r="I9" s="46">
        <v>22</v>
      </c>
      <c r="J9" s="58">
        <f t="shared" si="0"/>
        <v>412.6</v>
      </c>
      <c r="K9" s="58">
        <f t="shared" si="0"/>
        <v>0</v>
      </c>
      <c r="L9" s="70">
        <f t="shared" si="0"/>
        <v>0</v>
      </c>
    </row>
    <row r="10" spans="1:12" ht="12.75">
      <c r="A10" s="19" t="s">
        <v>32</v>
      </c>
      <c r="B10" s="2" t="s">
        <v>2</v>
      </c>
      <c r="C10" s="11">
        <v>1</v>
      </c>
      <c r="D10" s="11"/>
      <c r="E10" s="38"/>
      <c r="F10" s="43">
        <v>40</v>
      </c>
      <c r="G10" s="33">
        <v>2</v>
      </c>
      <c r="H10" s="30">
        <v>3</v>
      </c>
      <c r="I10" s="47">
        <v>22</v>
      </c>
      <c r="J10" s="58">
        <f t="shared" si="0"/>
        <v>146</v>
      </c>
      <c r="K10" s="58">
        <f t="shared" si="0"/>
        <v>0</v>
      </c>
      <c r="L10" s="70">
        <f t="shared" si="0"/>
        <v>0</v>
      </c>
    </row>
    <row r="11" spans="1:12" ht="12.75">
      <c r="A11" s="19"/>
      <c r="B11" s="2" t="s">
        <v>19</v>
      </c>
      <c r="C11" s="11">
        <v>1</v>
      </c>
      <c r="D11" s="11"/>
      <c r="E11" s="38"/>
      <c r="F11" s="43">
        <v>30</v>
      </c>
      <c r="G11" s="33">
        <v>2</v>
      </c>
      <c r="H11" s="30">
        <v>5</v>
      </c>
      <c r="I11" s="47">
        <v>22</v>
      </c>
      <c r="J11" s="58">
        <f t="shared" si="0"/>
        <v>170</v>
      </c>
      <c r="K11" s="58">
        <f t="shared" si="0"/>
        <v>0</v>
      </c>
      <c r="L11" s="70">
        <f t="shared" si="0"/>
        <v>0</v>
      </c>
    </row>
    <row r="12" spans="1:12" ht="12.75">
      <c r="A12" s="19"/>
      <c r="B12" s="2" t="s">
        <v>5</v>
      </c>
      <c r="C12" s="11">
        <v>1</v>
      </c>
      <c r="D12" s="11"/>
      <c r="E12" s="38"/>
      <c r="F12" s="43">
        <v>25</v>
      </c>
      <c r="G12" s="33">
        <v>1</v>
      </c>
      <c r="H12" s="30">
        <v>1.5</v>
      </c>
      <c r="I12" s="47">
        <v>23</v>
      </c>
      <c r="J12" s="58">
        <f t="shared" si="0"/>
        <v>59.5</v>
      </c>
      <c r="K12" s="58">
        <f t="shared" si="0"/>
        <v>0</v>
      </c>
      <c r="L12" s="70">
        <f t="shared" si="0"/>
        <v>0</v>
      </c>
    </row>
    <row r="13" spans="1:12" ht="12.75">
      <c r="A13" s="19"/>
      <c r="B13" s="2" t="s">
        <v>1</v>
      </c>
      <c r="C13" s="11">
        <v>1</v>
      </c>
      <c r="D13" s="11">
        <v>1</v>
      </c>
      <c r="E13" s="38"/>
      <c r="F13" s="43">
        <v>15</v>
      </c>
      <c r="G13" s="33">
        <v>2</v>
      </c>
      <c r="H13" s="30">
        <v>2</v>
      </c>
      <c r="I13" s="47">
        <v>22</v>
      </c>
      <c r="J13" s="58">
        <f t="shared" si="0"/>
        <v>74</v>
      </c>
      <c r="K13" s="58">
        <f t="shared" si="0"/>
        <v>74</v>
      </c>
      <c r="L13" s="70">
        <f t="shared" si="0"/>
        <v>0</v>
      </c>
    </row>
    <row r="14" spans="1:12" ht="12.75">
      <c r="A14" s="20"/>
      <c r="B14" s="3" t="s">
        <v>3</v>
      </c>
      <c r="C14" s="12">
        <v>1</v>
      </c>
      <c r="D14" s="12">
        <v>1</v>
      </c>
      <c r="E14" s="37">
        <v>1</v>
      </c>
      <c r="F14" s="42">
        <v>20</v>
      </c>
      <c r="G14" s="32">
        <v>24</v>
      </c>
      <c r="H14" s="29">
        <v>3</v>
      </c>
      <c r="I14" s="48">
        <v>0</v>
      </c>
      <c r="J14" s="58">
        <f t="shared" si="0"/>
        <v>480</v>
      </c>
      <c r="K14" s="58">
        <f t="shared" si="0"/>
        <v>480</v>
      </c>
      <c r="L14" s="70">
        <f t="shared" si="0"/>
        <v>480</v>
      </c>
    </row>
    <row r="15" spans="1:12" ht="12.75">
      <c r="A15" s="19" t="s">
        <v>7</v>
      </c>
      <c r="B15" s="2" t="s">
        <v>26</v>
      </c>
      <c r="C15" s="11"/>
      <c r="D15" s="11">
        <v>1</v>
      </c>
      <c r="E15" s="38"/>
      <c r="F15" s="43">
        <v>41</v>
      </c>
      <c r="G15" s="33">
        <v>2</v>
      </c>
      <c r="H15" s="30">
        <v>2.3</v>
      </c>
      <c r="I15" s="47">
        <v>22</v>
      </c>
      <c r="J15" s="58">
        <f t="shared" si="0"/>
        <v>0</v>
      </c>
      <c r="K15" s="58">
        <f t="shared" si="0"/>
        <v>132.6</v>
      </c>
      <c r="L15" s="70">
        <f t="shared" si="0"/>
        <v>0</v>
      </c>
    </row>
    <row r="16" spans="1:12" ht="12.75">
      <c r="A16" s="19"/>
      <c r="B16" s="2" t="s">
        <v>27</v>
      </c>
      <c r="C16" s="11">
        <v>1</v>
      </c>
      <c r="D16" s="11"/>
      <c r="E16" s="38"/>
      <c r="F16" s="43">
        <v>67</v>
      </c>
      <c r="G16" s="33">
        <v>2</v>
      </c>
      <c r="H16" s="30">
        <v>2.2</v>
      </c>
      <c r="I16" s="47">
        <v>22</v>
      </c>
      <c r="J16" s="58">
        <f t="shared" si="0"/>
        <v>182.4</v>
      </c>
      <c r="K16" s="58">
        <f t="shared" si="0"/>
        <v>0</v>
      </c>
      <c r="L16" s="70">
        <f t="shared" si="0"/>
        <v>0</v>
      </c>
    </row>
    <row r="17" spans="1:12" ht="12.75">
      <c r="A17" s="19"/>
      <c r="B17" s="2" t="s">
        <v>20</v>
      </c>
      <c r="C17" s="11"/>
      <c r="D17" s="11"/>
      <c r="E17" s="38"/>
      <c r="F17" s="43">
        <v>15</v>
      </c>
      <c r="G17" s="33">
        <v>2</v>
      </c>
      <c r="H17" s="30">
        <v>0.6</v>
      </c>
      <c r="I17" s="47">
        <v>22</v>
      </c>
      <c r="J17" s="58">
        <f t="shared" si="0"/>
        <v>0</v>
      </c>
      <c r="K17" s="58">
        <f t="shared" si="0"/>
        <v>0</v>
      </c>
      <c r="L17" s="70">
        <f t="shared" si="0"/>
        <v>0</v>
      </c>
    </row>
    <row r="18" spans="1:12" ht="12.75">
      <c r="A18" s="19"/>
      <c r="B18" s="2" t="s">
        <v>21</v>
      </c>
      <c r="C18" s="11"/>
      <c r="D18" s="11">
        <v>1</v>
      </c>
      <c r="E18" s="38"/>
      <c r="F18" s="43">
        <v>16</v>
      </c>
      <c r="G18" s="33">
        <v>2</v>
      </c>
      <c r="H18" s="30">
        <v>0.5</v>
      </c>
      <c r="I18" s="47">
        <v>22</v>
      </c>
      <c r="J18" s="58">
        <f t="shared" si="0"/>
        <v>0</v>
      </c>
      <c r="K18" s="58">
        <f t="shared" si="0"/>
        <v>43</v>
      </c>
      <c r="L18" s="70">
        <f t="shared" si="0"/>
        <v>0</v>
      </c>
    </row>
    <row r="19" spans="1:12" ht="12.75">
      <c r="A19" s="19"/>
      <c r="B19" s="2" t="s">
        <v>22</v>
      </c>
      <c r="C19" s="11">
        <v>1</v>
      </c>
      <c r="D19" s="11"/>
      <c r="E19" s="38"/>
      <c r="F19" s="43">
        <v>18</v>
      </c>
      <c r="G19" s="33">
        <v>2</v>
      </c>
      <c r="H19" s="30">
        <v>0.5</v>
      </c>
      <c r="I19" s="47">
        <v>22</v>
      </c>
      <c r="J19" s="58">
        <f t="shared" si="0"/>
        <v>47</v>
      </c>
      <c r="K19" s="58">
        <f t="shared" si="0"/>
        <v>0</v>
      </c>
      <c r="L19" s="70">
        <f t="shared" si="0"/>
        <v>0</v>
      </c>
    </row>
    <row r="20" spans="1:12" ht="12.75">
      <c r="A20" s="19"/>
      <c r="B20" s="2" t="s">
        <v>23</v>
      </c>
      <c r="C20" s="11"/>
      <c r="D20" s="11">
        <v>1</v>
      </c>
      <c r="E20" s="38"/>
      <c r="F20" s="43">
        <v>6</v>
      </c>
      <c r="G20" s="33">
        <v>2</v>
      </c>
      <c r="H20" s="30">
        <v>0.9</v>
      </c>
      <c r="I20" s="47">
        <v>22</v>
      </c>
      <c r="J20" s="58">
        <f t="shared" si="0"/>
        <v>0</v>
      </c>
      <c r="K20" s="58">
        <f t="shared" si="0"/>
        <v>31.8</v>
      </c>
      <c r="L20" s="70">
        <f t="shared" si="0"/>
        <v>0</v>
      </c>
    </row>
    <row r="21" spans="1:12" ht="12.75">
      <c r="A21" s="19"/>
      <c r="B21" s="2" t="s">
        <v>24</v>
      </c>
      <c r="C21" s="11">
        <v>1</v>
      </c>
      <c r="D21" s="11"/>
      <c r="E21" s="38">
        <v>2</v>
      </c>
      <c r="F21" s="43">
        <v>8</v>
      </c>
      <c r="G21" s="33">
        <v>2</v>
      </c>
      <c r="H21" s="30">
        <v>1.1</v>
      </c>
      <c r="I21" s="47">
        <v>22</v>
      </c>
      <c r="J21" s="58">
        <f t="shared" si="0"/>
        <v>40.2</v>
      </c>
      <c r="K21" s="58">
        <f t="shared" si="0"/>
        <v>0</v>
      </c>
      <c r="L21" s="70">
        <f t="shared" si="0"/>
        <v>80.4</v>
      </c>
    </row>
    <row r="22" spans="1:12" ht="12.75">
      <c r="A22" s="19"/>
      <c r="B22" s="2" t="s">
        <v>25</v>
      </c>
      <c r="C22" s="11">
        <v>1</v>
      </c>
      <c r="D22" s="11"/>
      <c r="E22" s="38"/>
      <c r="F22" s="43">
        <v>12</v>
      </c>
      <c r="G22" s="33">
        <v>2</v>
      </c>
      <c r="H22" s="30">
        <v>1.3</v>
      </c>
      <c r="I22" s="47">
        <v>22</v>
      </c>
      <c r="J22" s="58">
        <f t="shared" si="0"/>
        <v>52.6</v>
      </c>
      <c r="K22" s="58">
        <f t="shared" si="0"/>
        <v>0</v>
      </c>
      <c r="L22" s="70">
        <f t="shared" si="0"/>
        <v>0</v>
      </c>
    </row>
    <row r="23" spans="1:12" ht="13.5" thickBot="1">
      <c r="A23" s="21"/>
      <c r="B23" s="22" t="s">
        <v>6</v>
      </c>
      <c r="C23" s="23">
        <v>1</v>
      </c>
      <c r="D23" s="23">
        <v>1</v>
      </c>
      <c r="E23" s="39"/>
      <c r="F23" s="44">
        <v>10</v>
      </c>
      <c r="G23" s="34">
        <v>1</v>
      </c>
      <c r="H23" s="31">
        <v>2</v>
      </c>
      <c r="I23" s="49">
        <v>23</v>
      </c>
      <c r="J23" s="71">
        <f t="shared" si="0"/>
        <v>56</v>
      </c>
      <c r="K23" s="71">
        <f t="shared" si="0"/>
        <v>56</v>
      </c>
      <c r="L23" s="72">
        <f t="shared" si="0"/>
        <v>0</v>
      </c>
    </row>
    <row r="24" spans="7:13" ht="24" customHeight="1" thickBot="1">
      <c r="G24" s="75" t="s">
        <v>34</v>
      </c>
      <c r="H24" s="75"/>
      <c r="I24" s="76"/>
      <c r="J24" s="73">
        <f>SUM(J4:J23)/1000</f>
        <v>1.7203</v>
      </c>
      <c r="K24" s="73">
        <f>SUM(K4:K23)/1000</f>
        <v>1.004</v>
      </c>
      <c r="L24" s="74">
        <f>SUM(L4:L23)/1000</f>
        <v>0.627</v>
      </c>
      <c r="M24" s="77" t="s">
        <v>4</v>
      </c>
    </row>
    <row r="26" ht="13.5" thickBot="1"/>
    <row r="27" spans="1:12" ht="12.75">
      <c r="A27" s="13" t="s">
        <v>0</v>
      </c>
      <c r="B27" s="14"/>
      <c r="C27" s="15" t="s">
        <v>28</v>
      </c>
      <c r="D27" s="15" t="s">
        <v>29</v>
      </c>
      <c r="E27" s="35" t="s">
        <v>30</v>
      </c>
      <c r="F27" s="40" t="s">
        <v>39</v>
      </c>
      <c r="G27" s="16"/>
      <c r="H27" s="16"/>
      <c r="I27" s="16"/>
      <c r="J27" s="51" t="s">
        <v>41</v>
      </c>
      <c r="K27" s="52"/>
      <c r="L27" s="53"/>
    </row>
    <row r="28" spans="1:12" ht="12.75">
      <c r="A28" s="17"/>
      <c r="B28" s="4"/>
      <c r="C28" s="10"/>
      <c r="D28" s="10"/>
      <c r="E28" s="36"/>
      <c r="F28" s="41" t="s">
        <v>10</v>
      </c>
      <c r="G28" s="6"/>
      <c r="H28" s="7" t="s">
        <v>11</v>
      </c>
      <c r="I28" s="45"/>
      <c r="J28" s="54" t="s">
        <v>28</v>
      </c>
      <c r="K28" s="50" t="s">
        <v>29</v>
      </c>
      <c r="L28" s="55" t="s">
        <v>30</v>
      </c>
    </row>
    <row r="29" spans="1:13" ht="36.75" thickBot="1">
      <c r="A29" s="18"/>
      <c r="B29" s="5"/>
      <c r="C29" s="10"/>
      <c r="D29" s="10"/>
      <c r="E29" s="36"/>
      <c r="F29" s="63" t="s">
        <v>8</v>
      </c>
      <c r="G29" s="24" t="s">
        <v>9</v>
      </c>
      <c r="H29" s="25" t="s">
        <v>8</v>
      </c>
      <c r="I29" s="64" t="s">
        <v>9</v>
      </c>
      <c r="J29" s="65"/>
      <c r="K29" s="66"/>
      <c r="L29" s="67"/>
      <c r="M29" s="1"/>
    </row>
    <row r="30" spans="1:13" ht="12.75">
      <c r="A30" s="26" t="s">
        <v>31</v>
      </c>
      <c r="B30" s="3" t="s">
        <v>13</v>
      </c>
      <c r="C30" s="12"/>
      <c r="D30" s="12"/>
      <c r="E30" s="37"/>
      <c r="F30" s="59">
        <v>20</v>
      </c>
      <c r="G30" s="60">
        <v>5</v>
      </c>
      <c r="H30" s="61">
        <v>0.3</v>
      </c>
      <c r="I30" s="62">
        <f>24-G30</f>
        <v>19</v>
      </c>
      <c r="J30" s="68">
        <f>C30*($F30*$G30+$H30*$I30)</f>
        <v>0</v>
      </c>
      <c r="K30" s="68">
        <f>D30*($F30*$G30+$H30*$I30)</f>
        <v>0</v>
      </c>
      <c r="L30" s="69">
        <f>E30*($F30*$G30+$H30*$I30)</f>
        <v>0</v>
      </c>
      <c r="M30" s="1"/>
    </row>
    <row r="31" spans="1:13" ht="12.75">
      <c r="A31" s="27"/>
      <c r="B31" s="3" t="s">
        <v>14</v>
      </c>
      <c r="C31" s="12"/>
      <c r="D31" s="12"/>
      <c r="E31" s="37"/>
      <c r="F31" s="42">
        <v>55</v>
      </c>
      <c r="G31" s="32">
        <v>5</v>
      </c>
      <c r="H31" s="29">
        <v>0.2</v>
      </c>
      <c r="I31" s="62">
        <f aca="true" t="shared" si="1" ref="I31:I49">24-G31</f>
        <v>19</v>
      </c>
      <c r="J31" s="58">
        <f aca="true" t="shared" si="2" ref="J31:J49">C31*($F31*$G31+$H31*$I31)</f>
        <v>0</v>
      </c>
      <c r="K31" s="58">
        <f aca="true" t="shared" si="3" ref="K31:K49">D31*($F31*$G31+$H31*$I31)</f>
        <v>0</v>
      </c>
      <c r="L31" s="70">
        <f aca="true" t="shared" si="4" ref="L31:L49">E31*($F31*$G31+$H31*$I31)</f>
        <v>0</v>
      </c>
      <c r="M31" s="1"/>
    </row>
    <row r="32" spans="1:13" ht="12.75">
      <c r="A32" s="27"/>
      <c r="B32" s="3" t="s">
        <v>15</v>
      </c>
      <c r="C32" s="12"/>
      <c r="D32" s="12"/>
      <c r="E32" s="37">
        <v>1</v>
      </c>
      <c r="F32" s="42">
        <v>30</v>
      </c>
      <c r="G32" s="32">
        <v>5</v>
      </c>
      <c r="H32" s="29">
        <v>0.3</v>
      </c>
      <c r="I32" s="62">
        <f t="shared" si="1"/>
        <v>19</v>
      </c>
      <c r="J32" s="58">
        <f t="shared" si="2"/>
        <v>0</v>
      </c>
      <c r="K32" s="58">
        <f t="shared" si="3"/>
        <v>0</v>
      </c>
      <c r="L32" s="70">
        <f t="shared" si="4"/>
        <v>155.7</v>
      </c>
      <c r="M32" s="1"/>
    </row>
    <row r="33" spans="1:13" ht="12.75">
      <c r="A33" s="27"/>
      <c r="B33" s="3" t="s">
        <v>16</v>
      </c>
      <c r="C33" s="12"/>
      <c r="D33" s="12">
        <v>1</v>
      </c>
      <c r="E33" s="37"/>
      <c r="F33" s="42">
        <v>90</v>
      </c>
      <c r="G33" s="32">
        <v>5</v>
      </c>
      <c r="H33" s="29">
        <v>0.3</v>
      </c>
      <c r="I33" s="62">
        <f t="shared" si="1"/>
        <v>19</v>
      </c>
      <c r="J33" s="58">
        <f t="shared" si="2"/>
        <v>0</v>
      </c>
      <c r="K33" s="58">
        <f t="shared" si="3"/>
        <v>455.7</v>
      </c>
      <c r="L33" s="70">
        <f t="shared" si="4"/>
        <v>0</v>
      </c>
      <c r="M33" s="1"/>
    </row>
    <row r="34" spans="1:13" ht="12.75">
      <c r="A34" s="27"/>
      <c r="B34" s="3" t="s">
        <v>17</v>
      </c>
      <c r="C34" s="12"/>
      <c r="D34" s="12"/>
      <c r="E34" s="37"/>
      <c r="F34" s="42">
        <v>51</v>
      </c>
      <c r="G34" s="32">
        <v>5</v>
      </c>
      <c r="H34" s="29">
        <v>0.15</v>
      </c>
      <c r="I34" s="62">
        <f t="shared" si="1"/>
        <v>19</v>
      </c>
      <c r="J34" s="58">
        <f t="shared" si="2"/>
        <v>0</v>
      </c>
      <c r="K34" s="58">
        <f t="shared" si="3"/>
        <v>0</v>
      </c>
      <c r="L34" s="70">
        <f t="shared" si="4"/>
        <v>0</v>
      </c>
      <c r="M34" s="1"/>
    </row>
    <row r="35" spans="1:13" ht="12.75">
      <c r="A35" s="28"/>
      <c r="B35" s="3" t="s">
        <v>18</v>
      </c>
      <c r="C35" s="12">
        <v>1</v>
      </c>
      <c r="D35" s="12"/>
      <c r="E35" s="37"/>
      <c r="F35" s="42">
        <v>203</v>
      </c>
      <c r="G35" s="32">
        <v>5</v>
      </c>
      <c r="H35" s="29">
        <v>0.3</v>
      </c>
      <c r="I35" s="62">
        <f t="shared" si="1"/>
        <v>19</v>
      </c>
      <c r="J35" s="58">
        <f t="shared" si="2"/>
        <v>1020.7</v>
      </c>
      <c r="K35" s="58">
        <f t="shared" si="3"/>
        <v>0</v>
      </c>
      <c r="L35" s="70">
        <f t="shared" si="4"/>
        <v>0</v>
      </c>
      <c r="M35" s="1"/>
    </row>
    <row r="36" spans="1:12" ht="12.75">
      <c r="A36" s="19" t="s">
        <v>32</v>
      </c>
      <c r="B36" s="2" t="s">
        <v>2</v>
      </c>
      <c r="C36" s="11">
        <v>1</v>
      </c>
      <c r="D36" s="11"/>
      <c r="E36" s="38"/>
      <c r="F36" s="43">
        <v>40</v>
      </c>
      <c r="G36" s="33">
        <v>3</v>
      </c>
      <c r="H36" s="30">
        <v>3</v>
      </c>
      <c r="I36" s="62">
        <f t="shared" si="1"/>
        <v>21</v>
      </c>
      <c r="J36" s="58">
        <f t="shared" si="2"/>
        <v>183</v>
      </c>
      <c r="K36" s="58">
        <f t="shared" si="3"/>
        <v>0</v>
      </c>
      <c r="L36" s="70">
        <f t="shared" si="4"/>
        <v>0</v>
      </c>
    </row>
    <row r="37" spans="1:12" ht="12.75">
      <c r="A37" s="19"/>
      <c r="B37" s="2" t="s">
        <v>19</v>
      </c>
      <c r="C37" s="11">
        <v>1</v>
      </c>
      <c r="D37" s="11"/>
      <c r="E37" s="38"/>
      <c r="F37" s="43">
        <v>30</v>
      </c>
      <c r="G37" s="33">
        <v>5</v>
      </c>
      <c r="H37" s="30">
        <v>5</v>
      </c>
      <c r="I37" s="62">
        <f t="shared" si="1"/>
        <v>19</v>
      </c>
      <c r="J37" s="58">
        <f t="shared" si="2"/>
        <v>245</v>
      </c>
      <c r="K37" s="58">
        <f t="shared" si="3"/>
        <v>0</v>
      </c>
      <c r="L37" s="70">
        <f t="shared" si="4"/>
        <v>0</v>
      </c>
    </row>
    <row r="38" spans="1:12" ht="12.75">
      <c r="A38" s="19"/>
      <c r="B38" s="2" t="s">
        <v>5</v>
      </c>
      <c r="C38" s="11">
        <v>1</v>
      </c>
      <c r="D38" s="11"/>
      <c r="E38" s="38"/>
      <c r="F38" s="43">
        <v>25</v>
      </c>
      <c r="G38" s="33">
        <v>3</v>
      </c>
      <c r="H38" s="30">
        <v>1.5</v>
      </c>
      <c r="I38" s="62">
        <f t="shared" si="1"/>
        <v>21</v>
      </c>
      <c r="J38" s="58">
        <f t="shared" si="2"/>
        <v>106.5</v>
      </c>
      <c r="K38" s="58">
        <f t="shared" si="3"/>
        <v>0</v>
      </c>
      <c r="L38" s="70">
        <f t="shared" si="4"/>
        <v>0</v>
      </c>
    </row>
    <row r="39" spans="1:12" ht="12.75">
      <c r="A39" s="19"/>
      <c r="B39" s="2" t="s">
        <v>1</v>
      </c>
      <c r="C39" s="11">
        <v>1</v>
      </c>
      <c r="D39" s="11">
        <v>1</v>
      </c>
      <c r="E39" s="38"/>
      <c r="F39" s="43">
        <v>15</v>
      </c>
      <c r="G39" s="33">
        <v>2</v>
      </c>
      <c r="H39" s="30">
        <v>2</v>
      </c>
      <c r="I39" s="62">
        <f t="shared" si="1"/>
        <v>22</v>
      </c>
      <c r="J39" s="58">
        <f t="shared" si="2"/>
        <v>74</v>
      </c>
      <c r="K39" s="58">
        <f t="shared" si="3"/>
        <v>74</v>
      </c>
      <c r="L39" s="70">
        <f t="shared" si="4"/>
        <v>0</v>
      </c>
    </row>
    <row r="40" spans="1:12" ht="12.75">
      <c r="A40" s="20"/>
      <c r="B40" s="3" t="s">
        <v>3</v>
      </c>
      <c r="C40" s="12">
        <v>1</v>
      </c>
      <c r="D40" s="12">
        <v>1</v>
      </c>
      <c r="E40" s="37">
        <v>1</v>
      </c>
      <c r="F40" s="42">
        <v>20</v>
      </c>
      <c r="G40" s="32">
        <v>24</v>
      </c>
      <c r="H40" s="29">
        <v>3</v>
      </c>
      <c r="I40" s="62">
        <f t="shared" si="1"/>
        <v>0</v>
      </c>
      <c r="J40" s="58">
        <f t="shared" si="2"/>
        <v>480</v>
      </c>
      <c r="K40" s="58">
        <f t="shared" si="3"/>
        <v>480</v>
      </c>
      <c r="L40" s="70">
        <f t="shared" si="4"/>
        <v>480</v>
      </c>
    </row>
    <row r="41" spans="1:12" ht="12.75">
      <c r="A41" s="19" t="s">
        <v>7</v>
      </c>
      <c r="B41" s="2" t="s">
        <v>26</v>
      </c>
      <c r="C41" s="11"/>
      <c r="D41" s="11">
        <v>1</v>
      </c>
      <c r="E41" s="38"/>
      <c r="F41" s="43">
        <v>41</v>
      </c>
      <c r="G41" s="33">
        <v>5</v>
      </c>
      <c r="H41" s="30">
        <v>2.3</v>
      </c>
      <c r="I41" s="62">
        <f t="shared" si="1"/>
        <v>19</v>
      </c>
      <c r="J41" s="58">
        <f t="shared" si="2"/>
        <v>0</v>
      </c>
      <c r="K41" s="58">
        <f t="shared" si="3"/>
        <v>248.7</v>
      </c>
      <c r="L41" s="70">
        <f t="shared" si="4"/>
        <v>0</v>
      </c>
    </row>
    <row r="42" spans="1:12" ht="12.75">
      <c r="A42" s="19"/>
      <c r="B42" s="2" t="s">
        <v>27</v>
      </c>
      <c r="C42" s="11">
        <v>1</v>
      </c>
      <c r="D42" s="11"/>
      <c r="E42" s="38"/>
      <c r="F42" s="43">
        <v>67</v>
      </c>
      <c r="G42" s="33">
        <v>5</v>
      </c>
      <c r="H42" s="30">
        <v>2.2</v>
      </c>
      <c r="I42" s="62">
        <f t="shared" si="1"/>
        <v>19</v>
      </c>
      <c r="J42" s="58">
        <f t="shared" si="2"/>
        <v>376.8</v>
      </c>
      <c r="K42" s="58">
        <f t="shared" si="3"/>
        <v>0</v>
      </c>
      <c r="L42" s="70">
        <f t="shared" si="4"/>
        <v>0</v>
      </c>
    </row>
    <row r="43" spans="1:12" ht="12.75">
      <c r="A43" s="19"/>
      <c r="B43" s="2" t="s">
        <v>20</v>
      </c>
      <c r="C43" s="11"/>
      <c r="D43" s="11"/>
      <c r="E43" s="38"/>
      <c r="F43" s="43">
        <v>15</v>
      </c>
      <c r="G43" s="33">
        <v>5</v>
      </c>
      <c r="H43" s="30">
        <v>0.6</v>
      </c>
      <c r="I43" s="62">
        <f t="shared" si="1"/>
        <v>19</v>
      </c>
      <c r="J43" s="58">
        <f t="shared" si="2"/>
        <v>0</v>
      </c>
      <c r="K43" s="58">
        <f t="shared" si="3"/>
        <v>0</v>
      </c>
      <c r="L43" s="70">
        <f t="shared" si="4"/>
        <v>0</v>
      </c>
    </row>
    <row r="44" spans="1:12" ht="12.75">
      <c r="A44" s="19"/>
      <c r="B44" s="2" t="s">
        <v>21</v>
      </c>
      <c r="C44" s="11"/>
      <c r="D44" s="11">
        <v>1</v>
      </c>
      <c r="E44" s="38"/>
      <c r="F44" s="43">
        <v>16</v>
      </c>
      <c r="G44" s="33">
        <v>5</v>
      </c>
      <c r="H44" s="30">
        <v>0.5</v>
      </c>
      <c r="I44" s="62">
        <f t="shared" si="1"/>
        <v>19</v>
      </c>
      <c r="J44" s="58">
        <f t="shared" si="2"/>
        <v>0</v>
      </c>
      <c r="K44" s="58">
        <f t="shared" si="3"/>
        <v>89.5</v>
      </c>
      <c r="L44" s="70">
        <f t="shared" si="4"/>
        <v>0</v>
      </c>
    </row>
    <row r="45" spans="1:12" ht="12.75">
      <c r="A45" s="19"/>
      <c r="B45" s="2" t="s">
        <v>22</v>
      </c>
      <c r="C45" s="11">
        <v>1</v>
      </c>
      <c r="D45" s="11"/>
      <c r="E45" s="38"/>
      <c r="F45" s="43">
        <v>18</v>
      </c>
      <c r="G45" s="33">
        <v>5</v>
      </c>
      <c r="H45" s="30">
        <v>0.5</v>
      </c>
      <c r="I45" s="62">
        <f t="shared" si="1"/>
        <v>19</v>
      </c>
      <c r="J45" s="58">
        <f t="shared" si="2"/>
        <v>99.5</v>
      </c>
      <c r="K45" s="58">
        <f t="shared" si="3"/>
        <v>0</v>
      </c>
      <c r="L45" s="70">
        <f t="shared" si="4"/>
        <v>0</v>
      </c>
    </row>
    <row r="46" spans="1:12" ht="12.75">
      <c r="A46" s="19"/>
      <c r="B46" s="2" t="s">
        <v>23</v>
      </c>
      <c r="C46" s="11"/>
      <c r="D46" s="11">
        <v>1</v>
      </c>
      <c r="E46" s="38"/>
      <c r="F46" s="43">
        <v>6</v>
      </c>
      <c r="G46" s="33">
        <v>5</v>
      </c>
      <c r="H46" s="30">
        <v>0.9</v>
      </c>
      <c r="I46" s="62">
        <f t="shared" si="1"/>
        <v>19</v>
      </c>
      <c r="J46" s="58">
        <f t="shared" si="2"/>
        <v>0</v>
      </c>
      <c r="K46" s="58">
        <f t="shared" si="3"/>
        <v>47.1</v>
      </c>
      <c r="L46" s="70">
        <f t="shared" si="4"/>
        <v>0</v>
      </c>
    </row>
    <row r="47" spans="1:12" ht="12.75">
      <c r="A47" s="19"/>
      <c r="B47" s="2" t="s">
        <v>24</v>
      </c>
      <c r="C47" s="11">
        <v>1</v>
      </c>
      <c r="D47" s="11"/>
      <c r="E47" s="38">
        <v>2</v>
      </c>
      <c r="F47" s="43">
        <v>8</v>
      </c>
      <c r="G47" s="33">
        <v>5</v>
      </c>
      <c r="H47" s="30">
        <v>1.1</v>
      </c>
      <c r="I47" s="62">
        <f t="shared" si="1"/>
        <v>19</v>
      </c>
      <c r="J47" s="58">
        <f t="shared" si="2"/>
        <v>60.900000000000006</v>
      </c>
      <c r="K47" s="58">
        <f t="shared" si="3"/>
        <v>0</v>
      </c>
      <c r="L47" s="70">
        <f t="shared" si="4"/>
        <v>121.80000000000001</v>
      </c>
    </row>
    <row r="48" spans="1:12" ht="12.75">
      <c r="A48" s="19"/>
      <c r="B48" s="2" t="s">
        <v>25</v>
      </c>
      <c r="C48" s="11">
        <v>1</v>
      </c>
      <c r="D48" s="11"/>
      <c r="E48" s="38"/>
      <c r="F48" s="43">
        <v>12</v>
      </c>
      <c r="G48" s="33">
        <v>5</v>
      </c>
      <c r="H48" s="30">
        <v>1.3</v>
      </c>
      <c r="I48" s="62">
        <f t="shared" si="1"/>
        <v>19</v>
      </c>
      <c r="J48" s="58">
        <f t="shared" si="2"/>
        <v>84.7</v>
      </c>
      <c r="K48" s="58">
        <f t="shared" si="3"/>
        <v>0</v>
      </c>
      <c r="L48" s="70">
        <f t="shared" si="4"/>
        <v>0</v>
      </c>
    </row>
    <row r="49" spans="1:12" ht="13.5" thickBot="1">
      <c r="A49" s="21"/>
      <c r="B49" s="22" t="s">
        <v>6</v>
      </c>
      <c r="C49" s="23">
        <v>1</v>
      </c>
      <c r="D49" s="23">
        <v>1</v>
      </c>
      <c r="E49" s="39"/>
      <c r="F49" s="44">
        <v>10</v>
      </c>
      <c r="G49" s="34">
        <v>1</v>
      </c>
      <c r="H49" s="31">
        <v>2</v>
      </c>
      <c r="I49" s="62">
        <f t="shared" si="1"/>
        <v>23</v>
      </c>
      <c r="J49" s="71">
        <f t="shared" si="2"/>
        <v>56</v>
      </c>
      <c r="K49" s="71">
        <f t="shared" si="3"/>
        <v>56</v>
      </c>
      <c r="L49" s="72">
        <f t="shared" si="4"/>
        <v>0</v>
      </c>
    </row>
    <row r="50" spans="7:13" ht="13.5" thickBot="1">
      <c r="G50" s="75" t="s">
        <v>34</v>
      </c>
      <c r="H50" s="75"/>
      <c r="I50" s="76"/>
      <c r="J50" s="73">
        <f>SUM(J30:J49)/1000</f>
        <v>2.7870999999999997</v>
      </c>
      <c r="K50" s="73">
        <f>SUM(K30:K49)/1000</f>
        <v>1.451</v>
      </c>
      <c r="L50" s="74">
        <f>SUM(L30:L49)/1000</f>
        <v>0.7575</v>
      </c>
      <c r="M50" s="77" t="s">
        <v>4</v>
      </c>
    </row>
    <row r="53" ht="13.5" thickBot="1"/>
    <row r="54" spans="1:12" ht="12.75">
      <c r="A54" s="13" t="s">
        <v>0</v>
      </c>
      <c r="B54" s="14"/>
      <c r="C54" s="15" t="s">
        <v>28</v>
      </c>
      <c r="D54" s="15" t="s">
        <v>29</v>
      </c>
      <c r="E54" s="35" t="s">
        <v>30</v>
      </c>
      <c r="F54" s="40" t="s">
        <v>35</v>
      </c>
      <c r="G54" s="16"/>
      <c r="H54" s="16"/>
      <c r="I54" s="16"/>
      <c r="J54" s="51" t="s">
        <v>41</v>
      </c>
      <c r="K54" s="52"/>
      <c r="L54" s="53"/>
    </row>
    <row r="55" spans="1:12" ht="12.75">
      <c r="A55" s="17"/>
      <c r="B55" s="4"/>
      <c r="C55" s="10"/>
      <c r="D55" s="10"/>
      <c r="E55" s="36"/>
      <c r="F55" s="41" t="s">
        <v>10</v>
      </c>
      <c r="G55" s="6"/>
      <c r="H55" s="7" t="s">
        <v>11</v>
      </c>
      <c r="I55" s="45"/>
      <c r="J55" s="54" t="s">
        <v>28</v>
      </c>
      <c r="K55" s="50" t="s">
        <v>29</v>
      </c>
      <c r="L55" s="55" t="s">
        <v>30</v>
      </c>
    </row>
    <row r="56" spans="1:13" ht="36.75" thickBot="1">
      <c r="A56" s="18"/>
      <c r="B56" s="5"/>
      <c r="C56" s="10"/>
      <c r="D56" s="10"/>
      <c r="E56" s="36"/>
      <c r="F56" s="63" t="s">
        <v>8</v>
      </c>
      <c r="G56" s="24" t="s">
        <v>9</v>
      </c>
      <c r="H56" s="25" t="s">
        <v>8</v>
      </c>
      <c r="I56" s="64" t="s">
        <v>9</v>
      </c>
      <c r="J56" s="65"/>
      <c r="K56" s="66"/>
      <c r="L56" s="67"/>
      <c r="M56" s="1"/>
    </row>
    <row r="57" spans="1:13" ht="12.75">
      <c r="A57" s="26" t="s">
        <v>31</v>
      </c>
      <c r="B57" s="3" t="s">
        <v>13</v>
      </c>
      <c r="C57" s="12"/>
      <c r="D57" s="12"/>
      <c r="E57" s="37"/>
      <c r="F57" s="59">
        <v>20</v>
      </c>
      <c r="G57" s="60">
        <v>8</v>
      </c>
      <c r="H57" s="61">
        <v>0.3</v>
      </c>
      <c r="I57" s="62">
        <v>19</v>
      </c>
      <c r="J57" s="68">
        <f>C57*($F57*$G57+$H57*$I57)</f>
        <v>0</v>
      </c>
      <c r="K57" s="68">
        <f>D57*($F57*$G57+$H57*$I57)</f>
        <v>0</v>
      </c>
      <c r="L57" s="69">
        <f>E57*($F57*$G57+$H57*$I57)</f>
        <v>0</v>
      </c>
      <c r="M57" s="1"/>
    </row>
    <row r="58" spans="1:13" ht="12.75">
      <c r="A58" s="27"/>
      <c r="B58" s="3" t="s">
        <v>14</v>
      </c>
      <c r="C58" s="12"/>
      <c r="D58" s="12"/>
      <c r="E58" s="37"/>
      <c r="F58" s="42">
        <v>55</v>
      </c>
      <c r="G58" s="32">
        <v>8</v>
      </c>
      <c r="H58" s="29">
        <v>0.2</v>
      </c>
      <c r="I58" s="46">
        <v>19</v>
      </c>
      <c r="J58" s="58">
        <f aca="true" t="shared" si="5" ref="J58:J76">C58*($F58*$G58+$H58*$I58)</f>
        <v>0</v>
      </c>
      <c r="K58" s="58">
        <f aca="true" t="shared" si="6" ref="K58:K76">D58*($F58*$G58+$H58*$I58)</f>
        <v>0</v>
      </c>
      <c r="L58" s="70">
        <f aca="true" t="shared" si="7" ref="L58:L76">E58*($F58*$G58+$H58*$I58)</f>
        <v>0</v>
      </c>
      <c r="M58" s="1"/>
    </row>
    <row r="59" spans="1:13" ht="12.75">
      <c r="A59" s="27"/>
      <c r="B59" s="3" t="s">
        <v>15</v>
      </c>
      <c r="C59" s="12"/>
      <c r="D59" s="12"/>
      <c r="E59" s="37">
        <v>1</v>
      </c>
      <c r="F59" s="42">
        <v>30</v>
      </c>
      <c r="G59" s="32">
        <v>8</v>
      </c>
      <c r="H59" s="29">
        <v>0.3</v>
      </c>
      <c r="I59" s="46">
        <v>19</v>
      </c>
      <c r="J59" s="58">
        <f t="shared" si="5"/>
        <v>0</v>
      </c>
      <c r="K59" s="58">
        <f t="shared" si="6"/>
        <v>0</v>
      </c>
      <c r="L59" s="70">
        <f t="shared" si="7"/>
        <v>245.7</v>
      </c>
      <c r="M59" s="1"/>
    </row>
    <row r="60" spans="1:13" ht="12.75">
      <c r="A60" s="27"/>
      <c r="B60" s="3" t="s">
        <v>16</v>
      </c>
      <c r="C60" s="12"/>
      <c r="D60" s="12">
        <v>1</v>
      </c>
      <c r="E60" s="37"/>
      <c r="F60" s="42">
        <v>90</v>
      </c>
      <c r="G60" s="32">
        <v>8</v>
      </c>
      <c r="H60" s="29">
        <v>0.3</v>
      </c>
      <c r="I60" s="46">
        <v>19</v>
      </c>
      <c r="J60" s="58">
        <f t="shared" si="5"/>
        <v>0</v>
      </c>
      <c r="K60" s="58">
        <f t="shared" si="6"/>
        <v>725.7</v>
      </c>
      <c r="L60" s="70">
        <f t="shared" si="7"/>
        <v>0</v>
      </c>
      <c r="M60" s="1"/>
    </row>
    <row r="61" spans="1:13" ht="12.75">
      <c r="A61" s="27"/>
      <c r="B61" s="3" t="s">
        <v>17</v>
      </c>
      <c r="C61" s="12"/>
      <c r="D61" s="12"/>
      <c r="E61" s="37"/>
      <c r="F61" s="42">
        <v>51</v>
      </c>
      <c r="G61" s="32">
        <v>8</v>
      </c>
      <c r="H61" s="29">
        <v>0.15</v>
      </c>
      <c r="I61" s="46">
        <v>19</v>
      </c>
      <c r="J61" s="58">
        <f t="shared" si="5"/>
        <v>0</v>
      </c>
      <c r="K61" s="58">
        <f t="shared" si="6"/>
        <v>0</v>
      </c>
      <c r="L61" s="70">
        <f t="shared" si="7"/>
        <v>0</v>
      </c>
      <c r="M61" s="1"/>
    </row>
    <row r="62" spans="1:13" ht="12.75">
      <c r="A62" s="28"/>
      <c r="B62" s="3" t="s">
        <v>18</v>
      </c>
      <c r="C62" s="12">
        <v>1</v>
      </c>
      <c r="D62" s="12"/>
      <c r="E62" s="37"/>
      <c r="F62" s="42">
        <v>203</v>
      </c>
      <c r="G62" s="32">
        <v>8</v>
      </c>
      <c r="H62" s="29">
        <v>0.3</v>
      </c>
      <c r="I62" s="46">
        <v>19</v>
      </c>
      <c r="J62" s="58">
        <f t="shared" si="5"/>
        <v>1629.7</v>
      </c>
      <c r="K62" s="58">
        <f t="shared" si="6"/>
        <v>0</v>
      </c>
      <c r="L62" s="70">
        <f t="shared" si="7"/>
        <v>0</v>
      </c>
      <c r="M62" s="1"/>
    </row>
    <row r="63" spans="1:12" ht="12.75">
      <c r="A63" s="19" t="s">
        <v>32</v>
      </c>
      <c r="B63" s="2" t="s">
        <v>2</v>
      </c>
      <c r="C63" s="11">
        <v>1</v>
      </c>
      <c r="D63" s="11"/>
      <c r="E63" s="38"/>
      <c r="F63" s="43">
        <v>40</v>
      </c>
      <c r="G63" s="33">
        <v>5</v>
      </c>
      <c r="H63" s="30">
        <v>3</v>
      </c>
      <c r="I63" s="47">
        <v>19</v>
      </c>
      <c r="J63" s="58">
        <f t="shared" si="5"/>
        <v>257</v>
      </c>
      <c r="K63" s="58">
        <f t="shared" si="6"/>
        <v>0</v>
      </c>
      <c r="L63" s="70">
        <f t="shared" si="7"/>
        <v>0</v>
      </c>
    </row>
    <row r="64" spans="1:12" ht="12.75">
      <c r="A64" s="19"/>
      <c r="B64" s="2" t="s">
        <v>19</v>
      </c>
      <c r="C64" s="11">
        <v>1</v>
      </c>
      <c r="D64" s="11"/>
      <c r="E64" s="38"/>
      <c r="F64" s="43">
        <v>30</v>
      </c>
      <c r="G64" s="33">
        <v>5</v>
      </c>
      <c r="H64" s="30">
        <v>5</v>
      </c>
      <c r="I64" s="47">
        <v>19</v>
      </c>
      <c r="J64" s="58">
        <f t="shared" si="5"/>
        <v>245</v>
      </c>
      <c r="K64" s="58">
        <f t="shared" si="6"/>
        <v>0</v>
      </c>
      <c r="L64" s="70">
        <f t="shared" si="7"/>
        <v>0</v>
      </c>
    </row>
    <row r="65" spans="1:12" ht="12.75">
      <c r="A65" s="19"/>
      <c r="B65" s="2" t="s">
        <v>5</v>
      </c>
      <c r="C65" s="11">
        <v>1</v>
      </c>
      <c r="D65" s="11"/>
      <c r="E65" s="38"/>
      <c r="F65" s="43">
        <v>25</v>
      </c>
      <c r="G65" s="33">
        <v>4</v>
      </c>
      <c r="H65" s="30">
        <v>1.5</v>
      </c>
      <c r="I65" s="47">
        <v>20</v>
      </c>
      <c r="J65" s="58">
        <f t="shared" si="5"/>
        <v>130</v>
      </c>
      <c r="K65" s="58">
        <f t="shared" si="6"/>
        <v>0</v>
      </c>
      <c r="L65" s="70">
        <f t="shared" si="7"/>
        <v>0</v>
      </c>
    </row>
    <row r="66" spans="1:12" ht="12.75">
      <c r="A66" s="19"/>
      <c r="B66" s="2" t="s">
        <v>1</v>
      </c>
      <c r="C66" s="11">
        <v>1</v>
      </c>
      <c r="D66" s="11">
        <v>1</v>
      </c>
      <c r="E66" s="38"/>
      <c r="F66" s="43">
        <v>15</v>
      </c>
      <c r="G66" s="33">
        <v>4</v>
      </c>
      <c r="H66" s="30">
        <v>2</v>
      </c>
      <c r="I66" s="47">
        <v>22</v>
      </c>
      <c r="J66" s="58">
        <f t="shared" si="5"/>
        <v>104</v>
      </c>
      <c r="K66" s="58">
        <f t="shared" si="6"/>
        <v>104</v>
      </c>
      <c r="L66" s="70">
        <f t="shared" si="7"/>
        <v>0</v>
      </c>
    </row>
    <row r="67" spans="1:12" ht="12.75">
      <c r="A67" s="20"/>
      <c r="B67" s="3" t="s">
        <v>3</v>
      </c>
      <c r="C67" s="12">
        <v>1</v>
      </c>
      <c r="D67" s="12">
        <v>1</v>
      </c>
      <c r="E67" s="37">
        <v>1</v>
      </c>
      <c r="F67" s="42">
        <v>20</v>
      </c>
      <c r="G67" s="32">
        <v>24</v>
      </c>
      <c r="H67" s="29">
        <v>3</v>
      </c>
      <c r="I67" s="48">
        <v>0</v>
      </c>
      <c r="J67" s="58">
        <f t="shared" si="5"/>
        <v>480</v>
      </c>
      <c r="K67" s="58">
        <f t="shared" si="6"/>
        <v>480</v>
      </c>
      <c r="L67" s="70">
        <f t="shared" si="7"/>
        <v>480</v>
      </c>
    </row>
    <row r="68" spans="1:12" ht="12.75">
      <c r="A68" s="19" t="s">
        <v>7</v>
      </c>
      <c r="B68" s="2" t="s">
        <v>26</v>
      </c>
      <c r="C68" s="11"/>
      <c r="D68" s="11">
        <v>1</v>
      </c>
      <c r="E68" s="38"/>
      <c r="F68" s="43">
        <v>41</v>
      </c>
      <c r="G68" s="33">
        <v>8</v>
      </c>
      <c r="H68" s="30">
        <v>2.3</v>
      </c>
      <c r="I68" s="47">
        <v>19</v>
      </c>
      <c r="J68" s="58">
        <f t="shared" si="5"/>
        <v>0</v>
      </c>
      <c r="K68" s="58">
        <f t="shared" si="6"/>
        <v>371.7</v>
      </c>
      <c r="L68" s="70">
        <f t="shared" si="7"/>
        <v>0</v>
      </c>
    </row>
    <row r="69" spans="1:12" ht="12.75">
      <c r="A69" s="19"/>
      <c r="B69" s="2" t="s">
        <v>27</v>
      </c>
      <c r="C69" s="11">
        <v>1</v>
      </c>
      <c r="D69" s="11"/>
      <c r="E69" s="38"/>
      <c r="F69" s="43">
        <v>67</v>
      </c>
      <c r="G69" s="33">
        <v>8</v>
      </c>
      <c r="H69" s="30">
        <v>2.2</v>
      </c>
      <c r="I69" s="47">
        <v>19</v>
      </c>
      <c r="J69" s="58">
        <f t="shared" si="5"/>
        <v>577.8</v>
      </c>
      <c r="K69" s="58">
        <f t="shared" si="6"/>
        <v>0</v>
      </c>
      <c r="L69" s="70">
        <f t="shared" si="7"/>
        <v>0</v>
      </c>
    </row>
    <row r="70" spans="1:12" ht="12.75">
      <c r="A70" s="19"/>
      <c r="B70" s="2" t="s">
        <v>20</v>
      </c>
      <c r="C70" s="11"/>
      <c r="D70" s="11"/>
      <c r="E70" s="38"/>
      <c r="F70" s="43">
        <v>15</v>
      </c>
      <c r="G70" s="33">
        <v>8</v>
      </c>
      <c r="H70" s="30">
        <v>0.6</v>
      </c>
      <c r="I70" s="47">
        <v>19</v>
      </c>
      <c r="J70" s="58">
        <f t="shared" si="5"/>
        <v>0</v>
      </c>
      <c r="K70" s="58">
        <f t="shared" si="6"/>
        <v>0</v>
      </c>
      <c r="L70" s="70">
        <f t="shared" si="7"/>
        <v>0</v>
      </c>
    </row>
    <row r="71" spans="1:12" ht="12.75">
      <c r="A71" s="19"/>
      <c r="B71" s="2" t="s">
        <v>21</v>
      </c>
      <c r="C71" s="11"/>
      <c r="D71" s="11">
        <v>1</v>
      </c>
      <c r="E71" s="38"/>
      <c r="F71" s="43">
        <v>16</v>
      </c>
      <c r="G71" s="33">
        <v>8</v>
      </c>
      <c r="H71" s="30">
        <v>0.5</v>
      </c>
      <c r="I71" s="47">
        <v>19</v>
      </c>
      <c r="J71" s="58">
        <f t="shared" si="5"/>
        <v>0</v>
      </c>
      <c r="K71" s="58">
        <f t="shared" si="6"/>
        <v>137.5</v>
      </c>
      <c r="L71" s="70">
        <f t="shared" si="7"/>
        <v>0</v>
      </c>
    </row>
    <row r="72" spans="1:12" ht="12.75">
      <c r="A72" s="19"/>
      <c r="B72" s="2" t="s">
        <v>22</v>
      </c>
      <c r="C72" s="11">
        <v>1</v>
      </c>
      <c r="D72" s="11"/>
      <c r="E72" s="38"/>
      <c r="F72" s="43">
        <v>18</v>
      </c>
      <c r="G72" s="33">
        <v>8</v>
      </c>
      <c r="H72" s="30">
        <v>0.5</v>
      </c>
      <c r="I72" s="47">
        <v>19</v>
      </c>
      <c r="J72" s="58">
        <f t="shared" si="5"/>
        <v>153.5</v>
      </c>
      <c r="K72" s="58">
        <f t="shared" si="6"/>
        <v>0</v>
      </c>
      <c r="L72" s="70">
        <f t="shared" si="7"/>
        <v>0</v>
      </c>
    </row>
    <row r="73" spans="1:12" ht="12.75">
      <c r="A73" s="19"/>
      <c r="B73" s="2" t="s">
        <v>23</v>
      </c>
      <c r="C73" s="11"/>
      <c r="D73" s="11">
        <v>1</v>
      </c>
      <c r="E73" s="38"/>
      <c r="F73" s="43">
        <v>6</v>
      </c>
      <c r="G73" s="33">
        <v>8</v>
      </c>
      <c r="H73" s="30">
        <v>0.9</v>
      </c>
      <c r="I73" s="47">
        <v>19</v>
      </c>
      <c r="J73" s="58">
        <f t="shared" si="5"/>
        <v>0</v>
      </c>
      <c r="K73" s="58">
        <f t="shared" si="6"/>
        <v>65.1</v>
      </c>
      <c r="L73" s="70">
        <f t="shared" si="7"/>
        <v>0</v>
      </c>
    </row>
    <row r="74" spans="1:12" ht="12.75">
      <c r="A74" s="19"/>
      <c r="B74" s="2" t="s">
        <v>24</v>
      </c>
      <c r="C74" s="11">
        <v>1</v>
      </c>
      <c r="D74" s="11"/>
      <c r="E74" s="38">
        <v>2</v>
      </c>
      <c r="F74" s="43">
        <v>8</v>
      </c>
      <c r="G74" s="33">
        <v>8</v>
      </c>
      <c r="H74" s="30">
        <v>1.1</v>
      </c>
      <c r="I74" s="47">
        <v>19</v>
      </c>
      <c r="J74" s="58">
        <f t="shared" si="5"/>
        <v>84.9</v>
      </c>
      <c r="K74" s="58">
        <f t="shared" si="6"/>
        <v>0</v>
      </c>
      <c r="L74" s="70">
        <f t="shared" si="7"/>
        <v>169.8</v>
      </c>
    </row>
    <row r="75" spans="1:12" ht="12.75">
      <c r="A75" s="19"/>
      <c r="B75" s="2" t="s">
        <v>25</v>
      </c>
      <c r="C75" s="11">
        <v>1</v>
      </c>
      <c r="D75" s="11"/>
      <c r="E75" s="38"/>
      <c r="F75" s="43">
        <v>12</v>
      </c>
      <c r="G75" s="33">
        <v>8</v>
      </c>
      <c r="H75" s="30">
        <v>1.3</v>
      </c>
      <c r="I75" s="47">
        <v>19</v>
      </c>
      <c r="J75" s="58">
        <f t="shared" si="5"/>
        <v>120.7</v>
      </c>
      <c r="K75" s="58">
        <f t="shared" si="6"/>
        <v>0</v>
      </c>
      <c r="L75" s="70">
        <f t="shared" si="7"/>
        <v>0</v>
      </c>
    </row>
    <row r="76" spans="1:12" ht="13.5" thickBot="1">
      <c r="A76" s="21"/>
      <c r="B76" s="22" t="s">
        <v>6</v>
      </c>
      <c r="C76" s="23">
        <v>1</v>
      </c>
      <c r="D76" s="23">
        <v>1</v>
      </c>
      <c r="E76" s="39"/>
      <c r="F76" s="44">
        <v>10</v>
      </c>
      <c r="G76" s="34">
        <v>1</v>
      </c>
      <c r="H76" s="31">
        <v>2</v>
      </c>
      <c r="I76" s="49">
        <v>23</v>
      </c>
      <c r="J76" s="71">
        <f t="shared" si="5"/>
        <v>56</v>
      </c>
      <c r="K76" s="71">
        <f t="shared" si="6"/>
        <v>56</v>
      </c>
      <c r="L76" s="72">
        <f t="shared" si="7"/>
        <v>0</v>
      </c>
    </row>
    <row r="77" spans="7:13" ht="13.5" thickBot="1">
      <c r="G77" s="75" t="s">
        <v>34</v>
      </c>
      <c r="H77" s="75"/>
      <c r="I77" s="76"/>
      <c r="J77" s="73">
        <f>SUM(J57:J76)/1000</f>
        <v>3.8386</v>
      </c>
      <c r="K77" s="73">
        <f>SUM(K57:K76)/1000</f>
        <v>1.94</v>
      </c>
      <c r="L77" s="74">
        <f>SUM(L57:L76)/1000</f>
        <v>0.8955</v>
      </c>
      <c r="M77" s="77" t="s">
        <v>4</v>
      </c>
    </row>
    <row r="81" spans="8:12" ht="12.75">
      <c r="H81" s="82" t="s">
        <v>38</v>
      </c>
      <c r="I81" s="83"/>
      <c r="J81" s="50" t="s">
        <v>28</v>
      </c>
      <c r="K81" s="50" t="s">
        <v>29</v>
      </c>
      <c r="L81" s="50" t="s">
        <v>30</v>
      </c>
    </row>
    <row r="82" spans="8:12" ht="12.75">
      <c r="H82" s="84"/>
      <c r="I82" s="85"/>
      <c r="J82" s="50"/>
      <c r="K82" s="50"/>
      <c r="L82" s="50"/>
    </row>
    <row r="83" spans="8:12" ht="12.75">
      <c r="H83" s="78" t="s">
        <v>33</v>
      </c>
      <c r="I83" s="80"/>
      <c r="J83" s="79">
        <f>J24</f>
        <v>1.7203</v>
      </c>
      <c r="K83" s="79">
        <f>K24</f>
        <v>1.004</v>
      </c>
      <c r="L83" s="79">
        <f>L24</f>
        <v>0.627</v>
      </c>
    </row>
    <row r="84" spans="8:12" ht="12.75">
      <c r="H84" s="78" t="s">
        <v>36</v>
      </c>
      <c r="I84" s="80"/>
      <c r="J84" s="79">
        <f>J50</f>
        <v>2.7870999999999997</v>
      </c>
      <c r="K84" s="79">
        <f>K50</f>
        <v>1.451</v>
      </c>
      <c r="L84" s="79">
        <f>L50</f>
        <v>0.7575</v>
      </c>
    </row>
    <row r="85" spans="8:12" ht="12.75">
      <c r="H85" s="78" t="s">
        <v>35</v>
      </c>
      <c r="I85" s="80"/>
      <c r="J85" s="79">
        <f>J77</f>
        <v>3.8386</v>
      </c>
      <c r="K85" s="79">
        <f>K77</f>
        <v>1.94</v>
      </c>
      <c r="L85" s="79">
        <f>L77</f>
        <v>0.8955</v>
      </c>
    </row>
    <row r="86" spans="8:12" ht="12.75">
      <c r="H86" s="86"/>
      <c r="I86" s="86"/>
      <c r="J86" s="87"/>
      <c r="K86" s="87"/>
      <c r="L86" s="87"/>
    </row>
    <row r="87" spans="8:12" ht="12.75">
      <c r="H87" s="86"/>
      <c r="I87" s="86"/>
      <c r="J87" s="87"/>
      <c r="K87" s="87"/>
      <c r="L87" s="87"/>
    </row>
    <row r="88" spans="8:12" ht="12.75">
      <c r="H88" s="82" t="s">
        <v>42</v>
      </c>
      <c r="I88" s="83"/>
      <c r="J88" s="50" t="s">
        <v>28</v>
      </c>
      <c r="K88" s="50" t="s">
        <v>29</v>
      </c>
      <c r="L88" s="50" t="s">
        <v>30</v>
      </c>
    </row>
    <row r="89" spans="8:12" ht="12.75">
      <c r="H89" s="84"/>
      <c r="I89" s="85"/>
      <c r="J89" s="50"/>
      <c r="K89" s="50"/>
      <c r="L89" s="50"/>
    </row>
    <row r="90" spans="8:12" ht="12.75">
      <c r="H90" s="78" t="s">
        <v>33</v>
      </c>
      <c r="I90" s="80"/>
      <c r="J90" s="79">
        <f>J83*363</f>
        <v>624.4689</v>
      </c>
      <c r="K90" s="79">
        <f>K83*363</f>
        <v>364.452</v>
      </c>
      <c r="L90" s="79">
        <f>L83*363</f>
        <v>227.601</v>
      </c>
    </row>
    <row r="91" spans="8:12" ht="12.75">
      <c r="H91" s="78" t="s">
        <v>36</v>
      </c>
      <c r="I91" s="80"/>
      <c r="J91" s="79">
        <f>J84*363</f>
        <v>1011.7172999999999</v>
      </c>
      <c r="K91" s="79">
        <f>K84*363</f>
        <v>526.7130000000001</v>
      </c>
      <c r="L91" s="79">
        <f>L84*363</f>
        <v>274.97249999999997</v>
      </c>
    </row>
    <row r="92" spans="8:12" ht="12.75">
      <c r="H92" s="78" t="s">
        <v>35</v>
      </c>
      <c r="I92" s="80"/>
      <c r="J92" s="79">
        <f>J85*363</f>
        <v>1393.4118</v>
      </c>
      <c r="K92" s="79">
        <f>K85*363</f>
        <v>704.22</v>
      </c>
      <c r="L92" s="79">
        <f>L85*363</f>
        <v>325.06649999999996</v>
      </c>
    </row>
    <row r="94" spans="8:12" ht="12.75">
      <c r="H94" s="88" t="s">
        <v>37</v>
      </c>
      <c r="I94" s="89"/>
      <c r="J94" s="50" t="s">
        <v>28</v>
      </c>
      <c r="K94" s="50" t="s">
        <v>29</v>
      </c>
      <c r="L94" s="50" t="s">
        <v>30</v>
      </c>
    </row>
    <row r="95" spans="8:12" ht="12.75">
      <c r="H95" s="90"/>
      <c r="I95" s="91"/>
      <c r="J95" s="50"/>
      <c r="K95" s="50"/>
      <c r="L95" s="50"/>
    </row>
    <row r="96" spans="8:12" ht="12.75">
      <c r="H96" s="78" t="s">
        <v>33</v>
      </c>
      <c r="I96" s="80"/>
      <c r="J96" s="81">
        <f>J83*363*0.1372</f>
        <v>85.67713307999999</v>
      </c>
      <c r="K96" s="81">
        <f>K83*363*0.1372</f>
        <v>50.0028144</v>
      </c>
      <c r="L96" s="81">
        <f>L83*363*0.1372</f>
        <v>31.226857199999998</v>
      </c>
    </row>
    <row r="97" spans="8:12" ht="12.75">
      <c r="H97" s="78" t="s">
        <v>36</v>
      </c>
      <c r="I97" s="80"/>
      <c r="J97" s="81">
        <f>J84*363*0.1372</f>
        <v>138.80761355999996</v>
      </c>
      <c r="K97" s="81">
        <f>K84*363*0.1372</f>
        <v>72.2650236</v>
      </c>
      <c r="L97" s="81">
        <f>L84*363*0.1372</f>
        <v>37.726226999999994</v>
      </c>
    </row>
    <row r="98" spans="8:12" ht="12.75">
      <c r="H98" s="78" t="s">
        <v>35</v>
      </c>
      <c r="I98" s="80"/>
      <c r="J98" s="81">
        <f>J85*363*0.1372</f>
        <v>191.17609896</v>
      </c>
      <c r="K98" s="81">
        <f>K85*363*0.1372</f>
        <v>96.618984</v>
      </c>
      <c r="L98" s="81">
        <f>L85*363*0.1372</f>
        <v>44.599123799999994</v>
      </c>
    </row>
  </sheetData>
  <sheetProtection/>
  <mergeCells count="66">
    <mergeCell ref="H96:I96"/>
    <mergeCell ref="H97:I97"/>
    <mergeCell ref="H98:I98"/>
    <mergeCell ref="H81:I82"/>
    <mergeCell ref="H88:I89"/>
    <mergeCell ref="J88:J89"/>
    <mergeCell ref="H90:I90"/>
    <mergeCell ref="H91:I91"/>
    <mergeCell ref="H92:I92"/>
    <mergeCell ref="H94:I95"/>
    <mergeCell ref="H83:I83"/>
    <mergeCell ref="H84:I84"/>
    <mergeCell ref="H85:I85"/>
    <mergeCell ref="J94:J95"/>
    <mergeCell ref="K94:K95"/>
    <mergeCell ref="L94:L95"/>
    <mergeCell ref="K88:K89"/>
    <mergeCell ref="L88:L89"/>
    <mergeCell ref="A63:A66"/>
    <mergeCell ref="A68:A76"/>
    <mergeCell ref="G77:I77"/>
    <mergeCell ref="J81:J82"/>
    <mergeCell ref="K81:K82"/>
    <mergeCell ref="L81:L82"/>
    <mergeCell ref="K2:K3"/>
    <mergeCell ref="L2:L3"/>
    <mergeCell ref="G24:I24"/>
    <mergeCell ref="A27:B29"/>
    <mergeCell ref="C27:C29"/>
    <mergeCell ref="D27:D29"/>
    <mergeCell ref="E27:E29"/>
    <mergeCell ref="F27:I27"/>
    <mergeCell ref="J27:L27"/>
    <mergeCell ref="F28:G28"/>
    <mergeCell ref="F1:I1"/>
    <mergeCell ref="J1:L1"/>
    <mergeCell ref="J2:J3"/>
    <mergeCell ref="H28:I28"/>
    <mergeCell ref="J28:J29"/>
    <mergeCell ref="K28:K29"/>
    <mergeCell ref="L28:L29"/>
    <mergeCell ref="A30:A35"/>
    <mergeCell ref="A36:A39"/>
    <mergeCell ref="A41:A49"/>
    <mergeCell ref="G50:I50"/>
    <mergeCell ref="A54:B56"/>
    <mergeCell ref="C54:C56"/>
    <mergeCell ref="D54:D56"/>
    <mergeCell ref="E54:E56"/>
    <mergeCell ref="F54:I54"/>
    <mergeCell ref="F55:G55"/>
    <mergeCell ref="H55:I55"/>
    <mergeCell ref="C1:C3"/>
    <mergeCell ref="D1:D3"/>
    <mergeCell ref="E1:E3"/>
    <mergeCell ref="A1:B3"/>
    <mergeCell ref="J54:L54"/>
    <mergeCell ref="J55:J56"/>
    <mergeCell ref="K55:K56"/>
    <mergeCell ref="L55:L56"/>
    <mergeCell ref="A15:A23"/>
    <mergeCell ref="A10:A13"/>
    <mergeCell ref="F2:G2"/>
    <mergeCell ref="H2:I2"/>
    <mergeCell ref="A4:A9"/>
    <mergeCell ref="A57:A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M29" sqref="M29"/>
    </sheetView>
  </sheetViews>
  <sheetFormatPr defaultColWidth="11.00390625" defaultRowHeight="12.75"/>
  <cols>
    <col min="2" max="2" width="23.375" style="0" customWidth="1"/>
    <col min="10" max="10" width="12.75390625" style="0" customWidth="1"/>
  </cols>
  <sheetData>
    <row r="1" spans="4:9" ht="13.5" thickBot="1">
      <c r="D1" s="4" t="s">
        <v>43</v>
      </c>
      <c r="E1" s="4"/>
      <c r="F1" s="4"/>
      <c r="G1" s="4"/>
      <c r="H1" s="8"/>
      <c r="I1" s="8"/>
    </row>
    <row r="2" spans="1:10" ht="12.75" customHeight="1">
      <c r="A2" s="13" t="s">
        <v>0</v>
      </c>
      <c r="B2" s="14"/>
      <c r="C2" s="15" t="s">
        <v>40</v>
      </c>
      <c r="D2" s="5"/>
      <c r="E2" s="5"/>
      <c r="F2" s="5"/>
      <c r="G2" s="5"/>
      <c r="H2" s="8"/>
      <c r="I2" s="8"/>
      <c r="J2" s="109" t="s">
        <v>12</v>
      </c>
    </row>
    <row r="3" spans="1:10" ht="12.75" customHeight="1">
      <c r="A3" s="17"/>
      <c r="B3" s="4"/>
      <c r="C3" s="10"/>
      <c r="D3" s="104" t="s">
        <v>10</v>
      </c>
      <c r="E3" s="105"/>
      <c r="F3" s="105" t="s">
        <v>11</v>
      </c>
      <c r="G3" s="105"/>
      <c r="H3" s="106" t="s">
        <v>44</v>
      </c>
      <c r="I3" s="113"/>
      <c r="J3" s="112"/>
    </row>
    <row r="4" spans="1:10" ht="36.75" thickBot="1">
      <c r="A4" s="18"/>
      <c r="B4" s="5"/>
      <c r="C4" s="10"/>
      <c r="D4" s="114" t="s">
        <v>8</v>
      </c>
      <c r="E4" s="115" t="s">
        <v>9</v>
      </c>
      <c r="F4" s="115" t="s">
        <v>8</v>
      </c>
      <c r="G4" s="115" t="s">
        <v>9</v>
      </c>
      <c r="H4" s="115" t="s">
        <v>8</v>
      </c>
      <c r="I4" s="115" t="s">
        <v>9</v>
      </c>
      <c r="J4" s="112"/>
    </row>
    <row r="5" spans="1:10" ht="12.75">
      <c r="A5" s="92" t="s">
        <v>31</v>
      </c>
      <c r="B5" s="56" t="s">
        <v>13</v>
      </c>
      <c r="C5" s="93"/>
      <c r="D5" s="116">
        <v>20</v>
      </c>
      <c r="E5" s="117"/>
      <c r="F5" s="118">
        <v>0.3</v>
      </c>
      <c r="G5" s="117"/>
      <c r="H5" s="121">
        <v>0</v>
      </c>
      <c r="I5" s="117"/>
      <c r="J5" s="122">
        <f>C5*($D5*$E5+$F5*$G5+$H5*$I5)</f>
        <v>0</v>
      </c>
    </row>
    <row r="6" spans="1:10" ht="12.75">
      <c r="A6" s="94"/>
      <c r="B6" s="56" t="s">
        <v>14</v>
      </c>
      <c r="C6" s="93"/>
      <c r="D6" s="95">
        <v>55</v>
      </c>
      <c r="E6" s="107"/>
      <c r="F6" s="96">
        <v>0.2</v>
      </c>
      <c r="G6" s="107"/>
      <c r="H6" s="119">
        <v>0.1</v>
      </c>
      <c r="I6" s="107"/>
      <c r="J6" s="123">
        <f aca="true" t="shared" si="0" ref="J6:J24">C6*($D6*$E6+$F6*$G6+$H6*$I6)</f>
        <v>0</v>
      </c>
    </row>
    <row r="7" spans="1:10" ht="12.75">
      <c r="A7" s="94"/>
      <c r="B7" s="56" t="s">
        <v>15</v>
      </c>
      <c r="C7" s="93"/>
      <c r="D7" s="95">
        <v>30</v>
      </c>
      <c r="E7" s="107"/>
      <c r="F7" s="96">
        <v>0.3</v>
      </c>
      <c r="G7" s="107"/>
      <c r="H7" s="119">
        <v>0</v>
      </c>
      <c r="I7" s="107"/>
      <c r="J7" s="123">
        <f t="shared" si="0"/>
        <v>0</v>
      </c>
    </row>
    <row r="8" spans="1:10" ht="12.75">
      <c r="A8" s="94"/>
      <c r="B8" s="56" t="s">
        <v>16</v>
      </c>
      <c r="C8" s="93"/>
      <c r="D8" s="95">
        <v>90</v>
      </c>
      <c r="E8" s="107"/>
      <c r="F8" s="96">
        <v>0.3</v>
      </c>
      <c r="G8" s="107"/>
      <c r="H8" s="119">
        <v>0.1</v>
      </c>
      <c r="I8" s="107"/>
      <c r="J8" s="123">
        <f t="shared" si="0"/>
        <v>0</v>
      </c>
    </row>
    <row r="9" spans="1:10" ht="12.75">
      <c r="A9" s="94"/>
      <c r="B9" s="56" t="s">
        <v>17</v>
      </c>
      <c r="C9" s="93"/>
      <c r="D9" s="95">
        <v>51</v>
      </c>
      <c r="E9" s="107"/>
      <c r="F9" s="96">
        <v>0.15</v>
      </c>
      <c r="G9" s="107"/>
      <c r="H9" s="119">
        <v>0</v>
      </c>
      <c r="I9" s="107"/>
      <c r="J9" s="123">
        <f t="shared" si="0"/>
        <v>0</v>
      </c>
    </row>
    <row r="10" spans="1:10" ht="12.75">
      <c r="A10" s="97"/>
      <c r="B10" s="56" t="s">
        <v>18</v>
      </c>
      <c r="C10" s="93"/>
      <c r="D10" s="95">
        <v>203</v>
      </c>
      <c r="E10" s="107"/>
      <c r="F10" s="96">
        <v>0.3</v>
      </c>
      <c r="G10" s="107"/>
      <c r="H10" s="119">
        <v>0.1</v>
      </c>
      <c r="I10" s="107"/>
      <c r="J10" s="123">
        <f t="shared" si="0"/>
        <v>0</v>
      </c>
    </row>
    <row r="11" spans="1:10" ht="12.75">
      <c r="A11" s="98" t="s">
        <v>32</v>
      </c>
      <c r="B11" s="56" t="s">
        <v>2</v>
      </c>
      <c r="C11" s="93"/>
      <c r="D11" s="95">
        <v>40</v>
      </c>
      <c r="E11" s="107"/>
      <c r="F11" s="96">
        <v>3</v>
      </c>
      <c r="G11" s="107"/>
      <c r="H11" s="119">
        <v>0.1</v>
      </c>
      <c r="I11" s="107"/>
      <c r="J11" s="123">
        <f t="shared" si="0"/>
        <v>0</v>
      </c>
    </row>
    <row r="12" spans="1:10" ht="12.75">
      <c r="A12" s="98"/>
      <c r="B12" s="56" t="s">
        <v>19</v>
      </c>
      <c r="C12" s="93"/>
      <c r="D12" s="95">
        <v>30</v>
      </c>
      <c r="E12" s="107"/>
      <c r="F12" s="96">
        <v>5</v>
      </c>
      <c r="G12" s="107"/>
      <c r="H12" s="119">
        <v>0.1</v>
      </c>
      <c r="I12" s="107"/>
      <c r="J12" s="123">
        <f t="shared" si="0"/>
        <v>0</v>
      </c>
    </row>
    <row r="13" spans="1:10" ht="12.75">
      <c r="A13" s="98"/>
      <c r="B13" s="56" t="s">
        <v>5</v>
      </c>
      <c r="C13" s="93"/>
      <c r="D13" s="95">
        <v>25</v>
      </c>
      <c r="E13" s="107"/>
      <c r="F13" s="96">
        <v>1.5</v>
      </c>
      <c r="G13" s="107"/>
      <c r="H13" s="119">
        <v>0.1</v>
      </c>
      <c r="I13" s="107"/>
      <c r="J13" s="123">
        <f t="shared" si="0"/>
        <v>0</v>
      </c>
    </row>
    <row r="14" spans="1:10" ht="12.75">
      <c r="A14" s="98"/>
      <c r="B14" s="56" t="s">
        <v>1</v>
      </c>
      <c r="C14" s="93"/>
      <c r="D14" s="95">
        <v>15</v>
      </c>
      <c r="E14" s="107"/>
      <c r="F14" s="96">
        <v>2</v>
      </c>
      <c r="G14" s="107"/>
      <c r="H14" s="119">
        <v>0.1</v>
      </c>
      <c r="I14" s="107"/>
      <c r="J14" s="123">
        <f t="shared" si="0"/>
        <v>0</v>
      </c>
    </row>
    <row r="15" spans="1:10" ht="12.75">
      <c r="A15" s="99"/>
      <c r="B15" s="56" t="s">
        <v>3</v>
      </c>
      <c r="C15" s="93"/>
      <c r="D15" s="95">
        <v>20</v>
      </c>
      <c r="E15" s="107"/>
      <c r="F15" s="96">
        <v>3</v>
      </c>
      <c r="G15" s="107"/>
      <c r="H15" s="119">
        <v>1</v>
      </c>
      <c r="I15" s="107"/>
      <c r="J15" s="123">
        <f t="shared" si="0"/>
        <v>0</v>
      </c>
    </row>
    <row r="16" spans="1:10" ht="12.75">
      <c r="A16" s="98" t="s">
        <v>7</v>
      </c>
      <c r="B16" s="56" t="s">
        <v>26</v>
      </c>
      <c r="C16" s="93"/>
      <c r="D16" s="95">
        <v>41</v>
      </c>
      <c r="E16" s="107"/>
      <c r="F16" s="96">
        <v>2.3</v>
      </c>
      <c r="G16" s="107"/>
      <c r="H16" s="119">
        <v>1.4</v>
      </c>
      <c r="I16" s="107"/>
      <c r="J16" s="123">
        <f t="shared" si="0"/>
        <v>0</v>
      </c>
    </row>
    <row r="17" spans="1:10" ht="12.75">
      <c r="A17" s="98"/>
      <c r="B17" s="56" t="s">
        <v>27</v>
      </c>
      <c r="C17" s="93"/>
      <c r="D17" s="95">
        <v>67</v>
      </c>
      <c r="E17" s="107"/>
      <c r="F17" s="96">
        <v>2.2</v>
      </c>
      <c r="G17" s="107"/>
      <c r="H17" s="119">
        <v>1.2</v>
      </c>
      <c r="I17" s="107"/>
      <c r="J17" s="123">
        <f t="shared" si="0"/>
        <v>0</v>
      </c>
    </row>
    <row r="18" spans="1:10" ht="12.75">
      <c r="A18" s="98"/>
      <c r="B18" s="56" t="s">
        <v>20</v>
      </c>
      <c r="C18" s="93"/>
      <c r="D18" s="95">
        <v>15</v>
      </c>
      <c r="E18" s="107"/>
      <c r="F18" s="96">
        <v>0.6</v>
      </c>
      <c r="G18" s="107"/>
      <c r="H18" s="119">
        <v>0.5</v>
      </c>
      <c r="I18" s="107"/>
      <c r="J18" s="123">
        <f t="shared" si="0"/>
        <v>0</v>
      </c>
    </row>
    <row r="19" spans="1:10" ht="12.75">
      <c r="A19" s="98"/>
      <c r="B19" s="56" t="s">
        <v>21</v>
      </c>
      <c r="C19" s="93"/>
      <c r="D19" s="95">
        <v>16</v>
      </c>
      <c r="E19" s="107"/>
      <c r="F19" s="96">
        <v>0.5</v>
      </c>
      <c r="G19" s="107"/>
      <c r="H19" s="119">
        <v>0.4</v>
      </c>
      <c r="I19" s="107"/>
      <c r="J19" s="123">
        <f t="shared" si="0"/>
        <v>0</v>
      </c>
    </row>
    <row r="20" spans="1:10" ht="12.75">
      <c r="A20" s="98"/>
      <c r="B20" s="56" t="s">
        <v>22</v>
      </c>
      <c r="C20" s="93"/>
      <c r="D20" s="95">
        <v>18</v>
      </c>
      <c r="E20" s="107"/>
      <c r="F20" s="96">
        <v>0.5</v>
      </c>
      <c r="G20" s="107"/>
      <c r="H20" s="119">
        <v>0.4</v>
      </c>
      <c r="I20" s="107"/>
      <c r="J20" s="123">
        <f t="shared" si="0"/>
        <v>0</v>
      </c>
    </row>
    <row r="21" spans="1:10" ht="12.75">
      <c r="A21" s="98"/>
      <c r="B21" s="56" t="s">
        <v>23</v>
      </c>
      <c r="C21" s="93"/>
      <c r="D21" s="95">
        <v>6</v>
      </c>
      <c r="E21" s="107"/>
      <c r="F21" s="96">
        <v>0.9</v>
      </c>
      <c r="G21" s="107"/>
      <c r="H21" s="119">
        <v>0.5</v>
      </c>
      <c r="I21" s="107"/>
      <c r="J21" s="123">
        <f t="shared" si="0"/>
        <v>0</v>
      </c>
    </row>
    <row r="22" spans="1:10" ht="12.75">
      <c r="A22" s="98"/>
      <c r="B22" s="56" t="s">
        <v>24</v>
      </c>
      <c r="C22" s="93"/>
      <c r="D22" s="95">
        <v>8</v>
      </c>
      <c r="E22" s="107"/>
      <c r="F22" s="96">
        <v>1.1</v>
      </c>
      <c r="G22" s="107"/>
      <c r="H22" s="119">
        <v>0.7</v>
      </c>
      <c r="I22" s="107"/>
      <c r="J22" s="123">
        <f t="shared" si="0"/>
        <v>0</v>
      </c>
    </row>
    <row r="23" spans="1:10" ht="12.75">
      <c r="A23" s="98"/>
      <c r="B23" s="56" t="s">
        <v>25</v>
      </c>
      <c r="C23" s="93"/>
      <c r="D23" s="95">
        <v>12</v>
      </c>
      <c r="E23" s="107"/>
      <c r="F23" s="96">
        <v>1.3</v>
      </c>
      <c r="G23" s="107"/>
      <c r="H23" s="119">
        <v>0.7</v>
      </c>
      <c r="I23" s="107"/>
      <c r="J23" s="123">
        <f t="shared" si="0"/>
        <v>0</v>
      </c>
    </row>
    <row r="24" spans="1:10" ht="13.5" thickBot="1">
      <c r="A24" s="100"/>
      <c r="B24" s="57" t="s">
        <v>6</v>
      </c>
      <c r="C24" s="101"/>
      <c r="D24" s="102">
        <v>10</v>
      </c>
      <c r="E24" s="108"/>
      <c r="F24" s="103">
        <v>2</v>
      </c>
      <c r="G24" s="108"/>
      <c r="H24" s="124">
        <v>0</v>
      </c>
      <c r="I24" s="108"/>
      <c r="J24" s="125">
        <f t="shared" si="0"/>
        <v>0</v>
      </c>
    </row>
    <row r="25" spans="3:11" ht="31.5" customHeight="1" thickBot="1">
      <c r="C25" s="9"/>
      <c r="E25" s="110" t="s">
        <v>34</v>
      </c>
      <c r="F25" s="110"/>
      <c r="G25" s="110"/>
      <c r="H25" s="110"/>
      <c r="I25" s="111"/>
      <c r="J25" s="120">
        <f>SUM(J5:J24)/1000</f>
        <v>0</v>
      </c>
      <c r="K25" t="s">
        <v>4</v>
      </c>
    </row>
  </sheetData>
  <sheetProtection/>
  <mergeCells count="11">
    <mergeCell ref="A5:A10"/>
    <mergeCell ref="A11:A14"/>
    <mergeCell ref="A16:A24"/>
    <mergeCell ref="J2:J4"/>
    <mergeCell ref="D1:G2"/>
    <mergeCell ref="H3:I3"/>
    <mergeCell ref="E25:I25"/>
    <mergeCell ref="A2:B4"/>
    <mergeCell ref="C2:C4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HESPUL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LAURIER</dc:creator>
  <cp:keywords/>
  <dc:description/>
  <cp:lastModifiedBy>Bruno Pilliat</cp:lastModifiedBy>
  <cp:lastPrinted>2010-11-16T13:54:38Z</cp:lastPrinted>
  <dcterms:created xsi:type="dcterms:W3CDTF">2010-11-04T10:13:58Z</dcterms:created>
  <dcterms:modified xsi:type="dcterms:W3CDTF">2014-06-19T09:50:23Z</dcterms:modified>
  <cp:category/>
  <cp:version/>
  <cp:contentType/>
  <cp:contentStatus/>
</cp:coreProperties>
</file>